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ny\Desktop\"/>
    </mc:Choice>
  </mc:AlternateContent>
  <bookViews>
    <workbookView xWindow="0" yWindow="0" windowWidth="20490" windowHeight="7755"/>
  </bookViews>
  <sheets>
    <sheet name="DC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I3" i="1"/>
  <c r="C4" i="1"/>
  <c r="D4" i="1"/>
  <c r="C5" i="1" s="1"/>
  <c r="E4" i="1"/>
  <c r="D8" i="1"/>
  <c r="E20" i="1"/>
  <c r="I20" i="1"/>
  <c r="C21" i="1"/>
  <c r="C22" i="1" s="1"/>
  <c r="D21" i="1"/>
  <c r="E21" i="1"/>
  <c r="D22" i="1"/>
  <c r="D23" i="1" s="1"/>
  <c r="D24" i="1" s="1"/>
  <c r="D25" i="1" s="1"/>
  <c r="D26" i="1" s="1"/>
  <c r="D27" i="1" s="1"/>
  <c r="D28" i="1" s="1"/>
  <c r="D29" i="1" s="1"/>
  <c r="D30" i="1"/>
  <c r="E5" i="1" l="1"/>
  <c r="E22" i="1"/>
  <c r="C23" i="1"/>
  <c r="D5" i="1"/>
  <c r="D6" i="1" s="1"/>
  <c r="D7" i="1" s="1"/>
  <c r="E23" i="1" l="1"/>
  <c r="C24" i="1"/>
  <c r="C6" i="1"/>
  <c r="E24" i="1" l="1"/>
  <c r="C25" i="1"/>
  <c r="E6" i="1"/>
  <c r="C7" i="1"/>
  <c r="C26" i="1" l="1"/>
  <c r="E25" i="1"/>
  <c r="E7" i="1"/>
  <c r="E9" i="1" s="1"/>
  <c r="E11" i="1" s="1"/>
  <c r="C8" i="1"/>
  <c r="E8" i="1" s="1"/>
  <c r="E10" i="1" s="1"/>
  <c r="B15" i="1" l="1"/>
  <c r="C15" i="1"/>
  <c r="E26" i="1"/>
  <c r="C27" i="1"/>
  <c r="D15" i="1"/>
  <c r="E27" i="1" l="1"/>
  <c r="C28" i="1"/>
  <c r="E28" i="1" l="1"/>
  <c r="C29" i="1"/>
  <c r="C30" i="1" l="1"/>
  <c r="E30" i="1" s="1"/>
  <c r="E29" i="1"/>
  <c r="E32" i="1" l="1"/>
  <c r="E31" i="1"/>
  <c r="E33" i="1" s="1"/>
  <c r="B37" i="1" l="1"/>
  <c r="C37" i="1"/>
  <c r="D37" i="1"/>
</calcChain>
</file>

<file path=xl/sharedStrings.xml><?xml version="1.0" encoding="utf-8"?>
<sst xmlns="http://schemas.openxmlformats.org/spreadsheetml/2006/main" count="31" uniqueCount="22">
  <si>
    <t>År 0</t>
  </si>
  <si>
    <t>År 1</t>
  </si>
  <si>
    <t>Oändlighetsvärdets andel av värdet</t>
  </si>
  <si>
    <t>Multipel av OE</t>
  </si>
  <si>
    <t>SUMMA</t>
  </si>
  <si>
    <t>Oändlighetsvärde</t>
  </si>
  <si>
    <t>Delsumma år 1-10</t>
  </si>
  <si>
    <t>ROC/R</t>
  </si>
  <si>
    <t>G/R</t>
  </si>
  <si>
    <t>Idealt:
OE/(R-G)</t>
  </si>
  <si>
    <t>Tillväxt G efter år 10</t>
  </si>
  <si>
    <t>Diskonterings-
ränta R</t>
  </si>
  <si>
    <t>Diskonterat FCF</t>
  </si>
  <si>
    <t>Tillväxt
G</t>
  </si>
  <si>
    <t>Owner Earnings (OE)</t>
  </si>
  <si>
    <t>År (n)</t>
  </si>
  <si>
    <t>Värde efter år 5 (oändlighetsvärde)</t>
  </si>
  <si>
    <t>Delsumma år 1-5</t>
  </si>
  <si>
    <t>Tillväxt G efter år 5</t>
  </si>
  <si>
    <t>Diskonterad OE</t>
  </si>
  <si>
    <t>År</t>
  </si>
  <si>
    <t>DCF-modell skapad av aktiefokus.se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</si>
</sst>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9" fontId="2" fillId="0" borderId="1" xfId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3" fillId="3" borderId="3" xfId="0" applyNumberFormat="1" applyFont="1" applyFill="1" applyBorder="1" applyAlignment="1">
      <alignment wrapText="1"/>
    </xf>
    <xf numFmtId="9" fontId="3" fillId="3" borderId="2" xfId="1" applyFont="1" applyFill="1" applyBorder="1" applyAlignment="1">
      <alignment horizont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/>
    <xf numFmtId="2" fontId="3" fillId="2" borderId="0" xfId="0" applyNumberFormat="1" applyFont="1" applyFill="1"/>
    <xf numFmtId="2" fontId="3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2" fontId="2" fillId="2" borderId="0" xfId="0" applyNumberFormat="1" applyFont="1" applyFill="1"/>
    <xf numFmtId="164" fontId="3" fillId="0" borderId="3" xfId="0" applyNumberFormat="1" applyFont="1" applyFill="1" applyBorder="1"/>
    <xf numFmtId="9" fontId="3" fillId="0" borderId="3" xfId="1" applyFont="1" applyFill="1" applyBorder="1"/>
    <xf numFmtId="0" fontId="3" fillId="0" borderId="3" xfId="0" applyFont="1" applyFill="1" applyBorder="1" applyAlignment="1">
      <alignment horizontal="right" wrapText="1"/>
    </xf>
    <xf numFmtId="0" fontId="2" fillId="2" borderId="0" xfId="0" applyFont="1" applyFill="1"/>
    <xf numFmtId="164" fontId="3" fillId="4" borderId="3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2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2" fillId="2" borderId="0" xfId="0" applyNumberFormat="1" applyFont="1" applyFill="1" applyBorder="1"/>
    <xf numFmtId="164" fontId="2" fillId="3" borderId="3" xfId="0" applyNumberFormat="1" applyFont="1" applyFill="1" applyBorder="1"/>
    <xf numFmtId="9" fontId="2" fillId="3" borderId="3" xfId="1" applyFont="1" applyFill="1" applyBorder="1"/>
    <xf numFmtId="0" fontId="2" fillId="3" borderId="3" xfId="0" applyFont="1" applyFill="1" applyBorder="1"/>
    <xf numFmtId="164" fontId="2" fillId="2" borderId="3" xfId="0" applyNumberFormat="1" applyFont="1" applyFill="1" applyBorder="1"/>
    <xf numFmtId="9" fontId="2" fillId="0" borderId="3" xfId="1" applyFont="1" applyFill="1" applyBorder="1"/>
    <xf numFmtId="0" fontId="2" fillId="0" borderId="3" xfId="0" applyFont="1" applyFill="1" applyBorder="1"/>
    <xf numFmtId="2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2" fillId="2" borderId="3" xfId="1" applyFont="1" applyFill="1" applyBorder="1"/>
    <xf numFmtId="0" fontId="2" fillId="2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  <xf numFmtId="9" fontId="2" fillId="3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0" fillId="2" borderId="0" xfId="0" applyNumberFormat="1" applyFill="1"/>
    <xf numFmtId="9" fontId="3" fillId="2" borderId="0" xfId="1" applyFont="1" applyFill="1" applyBorder="1" applyAlignment="1">
      <alignment wrapText="1"/>
    </xf>
    <xf numFmtId="2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0" fontId="4" fillId="2" borderId="0" xfId="0" applyFont="1" applyFill="1"/>
    <xf numFmtId="9" fontId="5" fillId="0" borderId="3" xfId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2" borderId="0" xfId="0" applyNumberFormat="1" applyFont="1" applyFill="1" applyAlignment="1">
      <alignment wrapText="1"/>
    </xf>
    <xf numFmtId="2" fontId="6" fillId="2" borderId="0" xfId="0" applyNumberFormat="1" applyFont="1" applyFill="1" applyAlignment="1">
      <alignment wrapText="1"/>
    </xf>
    <xf numFmtId="9" fontId="6" fillId="3" borderId="3" xfId="1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4" fillId="0" borderId="0" xfId="0" applyFont="1"/>
    <xf numFmtId="0" fontId="5" fillId="2" borderId="0" xfId="0" applyFont="1" applyFill="1"/>
    <xf numFmtId="164" fontId="6" fillId="4" borderId="3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2" fontId="0" fillId="2" borderId="0" xfId="0" applyNumberFormat="1" applyFill="1"/>
    <xf numFmtId="164" fontId="5" fillId="2" borderId="0" xfId="0" applyNumberFormat="1" applyFont="1" applyFill="1"/>
    <xf numFmtId="164" fontId="5" fillId="0" borderId="3" xfId="0" applyNumberFormat="1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164" fontId="6" fillId="3" borderId="3" xfId="0" applyNumberFormat="1" applyFont="1" applyFill="1" applyBorder="1"/>
    <xf numFmtId="2" fontId="4" fillId="2" borderId="0" xfId="0" applyNumberFormat="1" applyFont="1" applyFill="1"/>
    <xf numFmtId="2" fontId="5" fillId="2" borderId="0" xfId="0" applyNumberFormat="1" applyFont="1" applyFill="1" applyBorder="1"/>
    <xf numFmtId="165" fontId="5" fillId="0" borderId="3" xfId="1" applyNumberFormat="1" applyFont="1" applyFill="1" applyBorder="1"/>
    <xf numFmtId="0" fontId="5" fillId="0" borderId="3" xfId="0" applyFont="1" applyFill="1" applyBorder="1"/>
    <xf numFmtId="164" fontId="5" fillId="3" borderId="3" xfId="0" applyNumberFormat="1" applyFont="1" applyFill="1" applyBorder="1"/>
    <xf numFmtId="165" fontId="5" fillId="3" borderId="3" xfId="1" applyNumberFormat="1" applyFont="1" applyFill="1" applyBorder="1"/>
    <xf numFmtId="0" fontId="5" fillId="3" borderId="3" xfId="0" applyFont="1" applyFill="1" applyBorder="1"/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5" fillId="2" borderId="3" xfId="1" applyNumberFormat="1" applyFont="1" applyFill="1" applyBorder="1"/>
    <xf numFmtId="0" fontId="5" fillId="2" borderId="3" xfId="0" applyFont="1" applyFill="1" applyBorder="1"/>
    <xf numFmtId="0" fontId="6" fillId="2" borderId="0" xfId="0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2" sqref="A2"/>
    </sheetView>
  </sheetViews>
  <sheetFormatPr defaultRowHeight="15" x14ac:dyDescent="0.25"/>
  <cols>
    <col min="1" max="1" width="12.5703125" customWidth="1"/>
    <col min="2" max="2" width="5.42578125" customWidth="1"/>
    <col min="3" max="3" width="8.5703125" customWidth="1"/>
    <col min="4" max="4" width="7.7109375" customWidth="1"/>
    <col min="5" max="5" width="12" bestFit="1" customWidth="1"/>
    <col min="6" max="6" width="13.85546875" bestFit="1" customWidth="1"/>
    <col min="7" max="7" width="12" bestFit="1" customWidth="1"/>
    <col min="8" max="8" width="12.5703125" customWidth="1"/>
    <col min="9" max="9" width="9.140625" style="1"/>
    <col min="10" max="10" width="15.7109375" customWidth="1"/>
    <col min="12" max="13" width="13.140625" customWidth="1"/>
    <col min="15" max="15" width="13.28515625" customWidth="1"/>
    <col min="16" max="16" width="12.85546875" customWidth="1"/>
    <col min="17" max="17" width="11.42578125" customWidth="1"/>
    <col min="18" max="18" width="13.85546875" customWidth="1"/>
    <col min="19" max="19" width="11" customWidth="1"/>
  </cols>
  <sheetData>
    <row r="1" spans="1:9" x14ac:dyDescent="0.25">
      <c r="A1" s="1" t="s">
        <v>21</v>
      </c>
      <c r="B1" s="1"/>
      <c r="C1" s="1"/>
      <c r="D1" s="1"/>
      <c r="E1" s="1"/>
      <c r="F1" s="1"/>
      <c r="G1" s="1"/>
      <c r="H1" s="1"/>
    </row>
    <row r="2" spans="1:9" s="92" customFormat="1" ht="36" x14ac:dyDescent="0.25">
      <c r="A2" s="45"/>
      <c r="B2" s="94" t="s">
        <v>20</v>
      </c>
      <c r="C2" s="93" t="s">
        <v>14</v>
      </c>
      <c r="D2" s="93" t="s">
        <v>13</v>
      </c>
      <c r="E2" s="93" t="s">
        <v>19</v>
      </c>
      <c r="F2" s="93" t="s">
        <v>11</v>
      </c>
      <c r="G2" s="93" t="s">
        <v>18</v>
      </c>
      <c r="H2" s="45"/>
      <c r="I2" s="44" t="s">
        <v>9</v>
      </c>
    </row>
    <row r="3" spans="1:9" x14ac:dyDescent="0.25">
      <c r="A3" s="1"/>
      <c r="B3" s="82">
        <v>0</v>
      </c>
      <c r="C3" s="80">
        <v>100</v>
      </c>
      <c r="D3" s="81">
        <v>0.03</v>
      </c>
      <c r="E3" s="80">
        <f>C3/(1+$F$3)^B3</f>
        <v>100</v>
      </c>
      <c r="F3" s="91">
        <v>0.12</v>
      </c>
      <c r="G3" s="90">
        <v>0.03</v>
      </c>
      <c r="H3" s="1"/>
      <c r="I3" s="21">
        <f>C3*(1+G3)/(F3-G3)</f>
        <v>1144.4444444444446</v>
      </c>
    </row>
    <row r="4" spans="1:9" x14ac:dyDescent="0.25">
      <c r="A4" s="1"/>
      <c r="B4" s="86">
        <v>1</v>
      </c>
      <c r="C4" s="71">
        <f>C3*(1+D3)</f>
        <v>103</v>
      </c>
      <c r="D4" s="85">
        <f>D3</f>
        <v>0.03</v>
      </c>
      <c r="E4" s="71">
        <f>C4/(1+$F$3)^B4</f>
        <v>91.964285714285708</v>
      </c>
      <c r="F4" s="89"/>
      <c r="G4" s="51"/>
      <c r="H4" s="69"/>
    </row>
    <row r="5" spans="1:9" x14ac:dyDescent="0.25">
      <c r="A5" s="1"/>
      <c r="B5" s="82">
        <v>2</v>
      </c>
      <c r="C5" s="80">
        <f>C4*(1+D4)</f>
        <v>106.09</v>
      </c>
      <c r="D5" s="81">
        <f>D4</f>
        <v>0.03</v>
      </c>
      <c r="E5" s="80">
        <f>C5/(1+$F$3)^B5</f>
        <v>84.574298469387742</v>
      </c>
      <c r="F5" s="88"/>
      <c r="G5" s="87"/>
      <c r="H5" s="69"/>
    </row>
    <row r="6" spans="1:9" x14ac:dyDescent="0.25">
      <c r="A6" s="1"/>
      <c r="B6" s="86">
        <v>3</v>
      </c>
      <c r="C6" s="71">
        <f>C5*(1+D5)</f>
        <v>109.2727</v>
      </c>
      <c r="D6" s="85">
        <f>D5</f>
        <v>0.03</v>
      </c>
      <c r="E6" s="71">
        <f>C6/(1+$F$3)^B6</f>
        <v>77.778149485240505</v>
      </c>
      <c r="F6" s="84"/>
      <c r="G6" s="83"/>
      <c r="H6" s="69"/>
    </row>
    <row r="7" spans="1:9" x14ac:dyDescent="0.25">
      <c r="A7" s="1"/>
      <c r="B7" s="82">
        <v>4</v>
      </c>
      <c r="C7" s="80">
        <f>C6*(1+D6)</f>
        <v>112.550881</v>
      </c>
      <c r="D7" s="81">
        <f>D6</f>
        <v>0.03</v>
      </c>
      <c r="E7" s="80">
        <f>C7/(1+$F$3)^B7</f>
        <v>71.52811961589083</v>
      </c>
      <c r="F7" s="77"/>
      <c r="G7" s="51"/>
      <c r="H7" s="69"/>
    </row>
    <row r="8" spans="1:9" x14ac:dyDescent="0.25">
      <c r="A8" s="1"/>
      <c r="B8" s="79">
        <v>5</v>
      </c>
      <c r="C8" s="71">
        <f>C7*(1+D7)</f>
        <v>115.92740743</v>
      </c>
      <c r="D8" s="78">
        <f>G3</f>
        <v>0.03</v>
      </c>
      <c r="E8" s="71">
        <f>C8/(1+$F$3)^B8</f>
        <v>65.780324289613873</v>
      </c>
      <c r="F8" s="77"/>
      <c r="G8" s="76"/>
      <c r="H8" s="69"/>
    </row>
    <row r="9" spans="1:9" x14ac:dyDescent="0.25">
      <c r="A9" s="1"/>
      <c r="B9" s="68" t="s">
        <v>17</v>
      </c>
      <c r="C9" s="67"/>
      <c r="D9" s="66"/>
      <c r="E9" s="75">
        <f>SUM(E4:E8)</f>
        <v>391.62517757441867</v>
      </c>
      <c r="F9" s="64"/>
      <c r="G9" s="51"/>
      <c r="H9" s="1"/>
    </row>
    <row r="10" spans="1:9" ht="24.75" customHeight="1" x14ac:dyDescent="0.25">
      <c r="A10" s="1"/>
      <c r="B10" s="74" t="s">
        <v>16</v>
      </c>
      <c r="C10" s="73"/>
      <c r="D10" s="72"/>
      <c r="E10" s="71">
        <f>E8*(1+G3)/(F3-G3)</f>
        <v>752.81926687002556</v>
      </c>
      <c r="F10" s="70"/>
      <c r="G10" s="51"/>
      <c r="H10" s="69"/>
    </row>
    <row r="11" spans="1:9" x14ac:dyDescent="0.25">
      <c r="A11" s="1"/>
      <c r="B11" s="68" t="s">
        <v>4</v>
      </c>
      <c r="C11" s="67"/>
      <c r="D11" s="66"/>
      <c r="E11" s="65">
        <f>E9+E10</f>
        <v>1144.4444444444443</v>
      </c>
      <c r="F11" s="64"/>
      <c r="G11" s="51"/>
      <c r="H11" s="1"/>
    </row>
    <row r="12" spans="1:9" x14ac:dyDescent="0.25">
      <c r="A12" s="1"/>
      <c r="B12" s="51"/>
      <c r="C12" s="51"/>
      <c r="D12" s="51"/>
      <c r="E12" s="51"/>
      <c r="F12" s="63"/>
      <c r="G12" s="51"/>
    </row>
    <row r="13" spans="1:9" s="54" customFormat="1" ht="26.25" customHeight="1" x14ac:dyDescent="0.25">
      <c r="A13" s="5"/>
      <c r="B13" s="62" t="s">
        <v>3</v>
      </c>
      <c r="C13" s="61"/>
      <c r="D13" s="60" t="s">
        <v>2</v>
      </c>
      <c r="E13" s="60"/>
      <c r="F13" s="56"/>
      <c r="G13" s="55"/>
      <c r="H13" s="5"/>
      <c r="I13" s="5"/>
    </row>
    <row r="14" spans="1:9" s="54" customFormat="1" x14ac:dyDescent="0.25">
      <c r="A14" s="5"/>
      <c r="B14" s="59" t="s">
        <v>1</v>
      </c>
      <c r="C14" s="58" t="s">
        <v>0</v>
      </c>
      <c r="D14" s="57"/>
      <c r="E14" s="57"/>
      <c r="F14" s="56"/>
      <c r="G14" s="55"/>
      <c r="H14" s="5"/>
      <c r="I14" s="5"/>
    </row>
    <row r="15" spans="1:9" x14ac:dyDescent="0.25">
      <c r="A15" s="1"/>
      <c r="B15" s="53">
        <f>E11/C4</f>
        <v>11.111111111111111</v>
      </c>
      <c r="C15" s="53">
        <f>E11/C3</f>
        <v>11.444444444444443</v>
      </c>
      <c r="D15" s="52">
        <f>E10/E11</f>
        <v>0.6578032428961389</v>
      </c>
      <c r="E15" s="52"/>
      <c r="F15" s="51"/>
      <c r="G15" s="51"/>
      <c r="H15" s="1"/>
    </row>
    <row r="16" spans="1:9" x14ac:dyDescent="0.25">
      <c r="A16" s="1"/>
      <c r="B16" s="50"/>
      <c r="C16" s="49"/>
      <c r="D16" s="49"/>
      <c r="E16" s="48"/>
      <c r="F16" s="1"/>
      <c r="G16" s="1"/>
      <c r="H16" s="1"/>
    </row>
    <row r="17" spans="1:9" x14ac:dyDescent="0.25">
      <c r="A17" s="1"/>
      <c r="B17" s="1"/>
      <c r="C17" s="1"/>
      <c r="D17" s="1"/>
      <c r="E17" s="47"/>
      <c r="F17" s="1"/>
      <c r="G17" s="1"/>
      <c r="H17" s="1"/>
    </row>
    <row r="18" spans="1:9" ht="27" customHeight="1" x14ac:dyDescent="0.25">
      <c r="A18" s="1"/>
      <c r="B18" s="1"/>
      <c r="C18" s="1"/>
      <c r="D18" s="1"/>
      <c r="E18" s="1"/>
      <c r="F18" s="1"/>
      <c r="G18" s="1"/>
      <c r="H18" s="1"/>
    </row>
    <row r="19" spans="1:9" ht="38.25" x14ac:dyDescent="0.25">
      <c r="A19" s="45"/>
      <c r="B19" s="46" t="s">
        <v>15</v>
      </c>
      <c r="C19" s="44" t="s">
        <v>14</v>
      </c>
      <c r="D19" s="44" t="s">
        <v>13</v>
      </c>
      <c r="E19" s="44" t="s">
        <v>12</v>
      </c>
      <c r="F19" s="44" t="s">
        <v>11</v>
      </c>
      <c r="G19" s="44" t="s">
        <v>10</v>
      </c>
      <c r="H19" s="45"/>
      <c r="I19" s="44" t="s">
        <v>9</v>
      </c>
    </row>
    <row r="20" spans="1:9" x14ac:dyDescent="0.25">
      <c r="A20" s="1"/>
      <c r="B20" s="32">
        <v>0</v>
      </c>
      <c r="C20" s="30">
        <v>100</v>
      </c>
      <c r="D20" s="31">
        <v>0.03</v>
      </c>
      <c r="E20" s="30">
        <f>C20/(1+$F$3)^B20</f>
        <v>100</v>
      </c>
      <c r="F20" s="43">
        <v>0.12</v>
      </c>
      <c r="G20" s="43">
        <v>0.03</v>
      </c>
      <c r="H20" s="1"/>
      <c r="I20" s="21">
        <f>C20*(1+G20)/(F20-G20)</f>
        <v>1144.4444444444446</v>
      </c>
    </row>
    <row r="21" spans="1:9" x14ac:dyDescent="0.25">
      <c r="A21" s="1"/>
      <c r="B21" s="39">
        <v>1</v>
      </c>
      <c r="C21" s="25">
        <f>C20*(1+D20)</f>
        <v>103</v>
      </c>
      <c r="D21" s="38">
        <f>D20</f>
        <v>0.03</v>
      </c>
      <c r="E21" s="33">
        <f>C21/(1+$F$3)^B21</f>
        <v>91.964285714285708</v>
      </c>
      <c r="F21" s="42"/>
      <c r="G21" s="1"/>
      <c r="H21" s="1"/>
    </row>
    <row r="22" spans="1:9" x14ac:dyDescent="0.25">
      <c r="A22" s="1"/>
      <c r="B22" s="32">
        <v>2</v>
      </c>
      <c r="C22" s="30">
        <f>C21*(1+D21)</f>
        <v>106.09</v>
      </c>
      <c r="D22" s="31">
        <f>D21</f>
        <v>0.03</v>
      </c>
      <c r="E22" s="30">
        <f>C22/(1+$F$3)^B22</f>
        <v>84.574298469387742</v>
      </c>
      <c r="F22" s="41" t="s">
        <v>8</v>
      </c>
      <c r="G22" s="40" t="s">
        <v>7</v>
      </c>
      <c r="H22" s="1"/>
    </row>
    <row r="23" spans="1:9" x14ac:dyDescent="0.25">
      <c r="A23" s="1"/>
      <c r="B23" s="39">
        <v>3</v>
      </c>
      <c r="C23" s="25">
        <f>C22*(1+D22)</f>
        <v>109.2727</v>
      </c>
      <c r="D23" s="38">
        <f>D22</f>
        <v>0.03</v>
      </c>
      <c r="E23" s="33">
        <f>C23/(1+$F$3)^B23</f>
        <v>77.778149485240505</v>
      </c>
      <c r="F23" s="37">
        <v>0.75</v>
      </c>
      <c r="G23" s="36">
        <v>1.67</v>
      </c>
      <c r="H23" s="1"/>
    </row>
    <row r="24" spans="1:9" x14ac:dyDescent="0.25">
      <c r="A24" s="1"/>
      <c r="B24" s="32">
        <v>4</v>
      </c>
      <c r="C24" s="30">
        <f>C23*(1+D23)</f>
        <v>112.550881</v>
      </c>
      <c r="D24" s="31">
        <f>D23</f>
        <v>0.03</v>
      </c>
      <c r="E24" s="30">
        <f>C24/(1+$F$3)^B24</f>
        <v>71.52811961589083</v>
      </c>
      <c r="F24" s="29"/>
      <c r="G24" s="1"/>
      <c r="H24" s="1"/>
    </row>
    <row r="25" spans="1:9" x14ac:dyDescent="0.25">
      <c r="A25" s="1"/>
      <c r="B25" s="35">
        <v>5</v>
      </c>
      <c r="C25" s="25">
        <f>C24*(1+D24)</f>
        <v>115.92740743</v>
      </c>
      <c r="D25" s="34">
        <f>D24</f>
        <v>0.03</v>
      </c>
      <c r="E25" s="33">
        <f>C25/(1+$F$3)^B25</f>
        <v>65.780324289613873</v>
      </c>
      <c r="F25" s="29"/>
      <c r="G25" s="1"/>
      <c r="H25" s="1"/>
    </row>
    <row r="26" spans="1:9" x14ac:dyDescent="0.25">
      <c r="A26" s="1"/>
      <c r="B26" s="32">
        <v>6</v>
      </c>
      <c r="C26" s="30">
        <f>C25*(1+D25)</f>
        <v>119.4052296529</v>
      </c>
      <c r="D26" s="31">
        <f>D25</f>
        <v>0.03</v>
      </c>
      <c r="E26" s="30">
        <f>C26/(1+$F$3)^B26</f>
        <v>60.494405373484184</v>
      </c>
      <c r="F26" s="29"/>
      <c r="G26" s="1"/>
      <c r="H26" s="1"/>
    </row>
    <row r="27" spans="1:9" x14ac:dyDescent="0.25">
      <c r="A27" s="1"/>
      <c r="B27" s="35">
        <v>7</v>
      </c>
      <c r="C27" s="25">
        <f>C26*(1+D26)</f>
        <v>122.987386542487</v>
      </c>
      <c r="D27" s="34">
        <f>D26</f>
        <v>0.03</v>
      </c>
      <c r="E27" s="33">
        <f>C27/(1+$F$3)^B27</f>
        <v>55.633247798829203</v>
      </c>
      <c r="F27" s="29"/>
      <c r="G27" s="1"/>
      <c r="H27" s="1"/>
    </row>
    <row r="28" spans="1:9" x14ac:dyDescent="0.25">
      <c r="A28" s="1"/>
      <c r="B28" s="32">
        <v>8</v>
      </c>
      <c r="C28" s="30">
        <f>C27*(1+D27)</f>
        <v>126.67700813876162</v>
      </c>
      <c r="D28" s="31">
        <f>D27</f>
        <v>0.03</v>
      </c>
      <c r="E28" s="30">
        <f>C28/(1+$F$3)^B28</f>
        <v>51.162718957851858</v>
      </c>
      <c r="F28" s="29"/>
      <c r="G28" s="1"/>
      <c r="H28" s="1"/>
    </row>
    <row r="29" spans="1:9" x14ac:dyDescent="0.25">
      <c r="A29" s="1"/>
      <c r="B29" s="35">
        <v>9</v>
      </c>
      <c r="C29" s="25">
        <f>C28*(1+D28)</f>
        <v>130.47731838292447</v>
      </c>
      <c r="D29" s="34">
        <f>D28</f>
        <v>0.03</v>
      </c>
      <c r="E29" s="33">
        <f>C29/(1+$F$3)^B29</f>
        <v>47.051429041595902</v>
      </c>
      <c r="F29" s="29"/>
      <c r="G29" s="1"/>
      <c r="H29" s="1"/>
    </row>
    <row r="30" spans="1:9" x14ac:dyDescent="0.25">
      <c r="A30" s="1"/>
      <c r="B30" s="32">
        <v>10</v>
      </c>
      <c r="C30" s="30">
        <f>C29*(1+D29)</f>
        <v>134.39163793441222</v>
      </c>
      <c r="D30" s="31">
        <f>G20</f>
        <v>0.03</v>
      </c>
      <c r="E30" s="30">
        <f>C30/(1+$F$3)^B30</f>
        <v>43.270510636467662</v>
      </c>
      <c r="F30" s="29"/>
      <c r="G30" s="1"/>
      <c r="H30" s="1"/>
    </row>
    <row r="31" spans="1:9" x14ac:dyDescent="0.25">
      <c r="A31" s="1"/>
      <c r="B31" s="28" t="s">
        <v>6</v>
      </c>
      <c r="C31" s="27"/>
      <c r="D31" s="26"/>
      <c r="E31" s="25">
        <f>SUM(E21:E30)</f>
        <v>649.23748938264748</v>
      </c>
      <c r="F31" s="20"/>
      <c r="H31" s="1"/>
    </row>
    <row r="32" spans="1:9" x14ac:dyDescent="0.25">
      <c r="A32" s="1"/>
      <c r="B32" s="28" t="s">
        <v>5</v>
      </c>
      <c r="C32" s="27"/>
      <c r="D32" s="26"/>
      <c r="E32" s="25">
        <f>E30*(1+G20)/(F20-G20)</f>
        <v>495.20695506179658</v>
      </c>
      <c r="F32" s="20"/>
      <c r="G32" s="1"/>
      <c r="H32" s="1"/>
    </row>
    <row r="33" spans="1:8" x14ac:dyDescent="0.25">
      <c r="A33" s="1"/>
      <c r="B33" s="24" t="s">
        <v>4</v>
      </c>
      <c r="C33" s="23"/>
      <c r="D33" s="22"/>
      <c r="E33" s="21">
        <f>E31+E32</f>
        <v>1144.4444444444441</v>
      </c>
      <c r="F33" s="20"/>
      <c r="G33" s="1"/>
      <c r="H33" s="1"/>
    </row>
    <row r="34" spans="1:8" x14ac:dyDescent="0.25">
      <c r="A34" s="1"/>
      <c r="B34" s="19"/>
      <c r="C34" s="17"/>
      <c r="D34" s="18"/>
      <c r="E34" s="17"/>
      <c r="F34" s="16"/>
      <c r="G34" s="10"/>
      <c r="H34" s="1"/>
    </row>
    <row r="35" spans="1:8" ht="27.75" customHeight="1" x14ac:dyDescent="0.25">
      <c r="A35" s="1"/>
      <c r="B35" s="15" t="s">
        <v>3</v>
      </c>
      <c r="C35" s="14"/>
      <c r="D35" s="13" t="s">
        <v>2</v>
      </c>
      <c r="E35" s="12"/>
      <c r="F35" s="11"/>
      <c r="G35" s="10"/>
      <c r="H35" s="1"/>
    </row>
    <row r="36" spans="1:8" x14ac:dyDescent="0.25">
      <c r="A36" s="5"/>
      <c r="B36" s="9" t="s">
        <v>1</v>
      </c>
      <c r="C36" s="8" t="s">
        <v>0</v>
      </c>
      <c r="D36" s="7"/>
      <c r="E36" s="6"/>
      <c r="F36" s="1"/>
      <c r="G36" s="1"/>
      <c r="H36" s="5"/>
    </row>
    <row r="37" spans="1:8" x14ac:dyDescent="0.25">
      <c r="A37" s="1"/>
      <c r="B37" s="4">
        <f>E33/C21</f>
        <v>11.111111111111107</v>
      </c>
      <c r="C37" s="4">
        <f>E33/C20</f>
        <v>11.444444444444441</v>
      </c>
      <c r="D37" s="3">
        <f>E32/E33</f>
        <v>0.43270510636467674</v>
      </c>
      <c r="E37" s="2"/>
      <c r="H37" s="1"/>
    </row>
  </sheetData>
  <mergeCells count="13">
    <mergeCell ref="B9:D9"/>
    <mergeCell ref="B10:D10"/>
    <mergeCell ref="B11:D11"/>
    <mergeCell ref="B13:C13"/>
    <mergeCell ref="D13:E13"/>
    <mergeCell ref="D14:E14"/>
    <mergeCell ref="D37:E37"/>
    <mergeCell ref="D15:E15"/>
    <mergeCell ref="B31:D31"/>
    <mergeCell ref="B32:D32"/>
    <mergeCell ref="B33:D33"/>
    <mergeCell ref="B35:C35"/>
    <mergeCell ref="D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Granath</dc:creator>
  <cp:lastModifiedBy>Kenny Granath</cp:lastModifiedBy>
  <dcterms:created xsi:type="dcterms:W3CDTF">2016-04-02T18:31:20Z</dcterms:created>
  <dcterms:modified xsi:type="dcterms:W3CDTF">2016-04-02T18:32:01Z</dcterms:modified>
</cp:coreProperties>
</file>